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pmpa-fs3\smpg-dlc$\UCRP\SITE DLC\INCLUIR NO SITE\"/>
    </mc:Choice>
  </mc:AlternateContent>
  <xr:revisionPtr revIDLastSave="0" documentId="13_ncr:1_{BA15ABD9-4C41-46EC-9DAF-ADE01313CF86}" xr6:coauthVersionLast="47" xr6:coauthVersionMax="47" xr10:uidLastSave="{00000000-0000-0000-0000-000000000000}"/>
  <bookViews>
    <workbookView xWindow="28680" yWindow="-1665" windowWidth="29040" windowHeight="15720" xr2:uid="{00000000-000D-0000-FFFF-FFFF00000000}"/>
  </bookViews>
  <sheets>
    <sheet name="PE 540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I14" i="1"/>
  <c r="I15" i="1"/>
  <c r="I16" i="1"/>
  <c r="I12" i="1"/>
  <c r="I9" i="1"/>
  <c r="I10" i="1"/>
  <c r="I11" i="1"/>
  <c r="I8" i="1"/>
  <c r="I5" i="1"/>
  <c r="I6" i="1"/>
  <c r="I7" i="1"/>
  <c r="I4" i="1"/>
  <c r="H13" i="1" l="1"/>
  <c r="H14" i="1"/>
  <c r="H15" i="1"/>
  <c r="H16" i="1"/>
  <c r="H12" i="1"/>
  <c r="H9" i="1"/>
  <c r="H10" i="1"/>
  <c r="H11" i="1"/>
  <c r="H8" i="1"/>
  <c r="H5" i="1"/>
  <c r="H6" i="1"/>
  <c r="H7" i="1"/>
  <c r="H4" i="1"/>
  <c r="I17" i="1" l="1"/>
</calcChain>
</file>

<file path=xl/sharedStrings.xml><?xml version="1.0" encoding="utf-8"?>
<sst xmlns="http://schemas.openxmlformats.org/spreadsheetml/2006/main" count="36" uniqueCount="18">
  <si>
    <t>Item</t>
  </si>
  <si>
    <t>Especificação do Objeto</t>
  </si>
  <si>
    <t>Quant.</t>
  </si>
  <si>
    <t>Unidade</t>
  </si>
  <si>
    <t>Valor Unit.
(R$)</t>
  </si>
  <si>
    <t>Total Item
(R$)</t>
  </si>
  <si>
    <t>Valor Total (R$)</t>
  </si>
  <si>
    <t>Valor proporcional para 1 dia
(R$)</t>
  </si>
  <si>
    <t>Banheiro Químico Individual feminino/masculino</t>
  </si>
  <si>
    <t>Unidade/Diária</t>
  </si>
  <si>
    <t>Banheiro VIP</t>
  </si>
  <si>
    <t>Banheiro VIP (DUPLO)</t>
  </si>
  <si>
    <t>Unidade/Semanal</t>
  </si>
  <si>
    <t>Unidade/Mensal</t>
  </si>
  <si>
    <t>Nº dias</t>
  </si>
  <si>
    <t>Banheiro Químico Individual - PCD</t>
  </si>
  <si>
    <t>Banheiro Químico Individual - PCD - VIP</t>
  </si>
  <si>
    <r>
      <rPr>
        <b/>
        <sz val="18"/>
        <rFont val="Calibri"/>
        <family val="2"/>
        <scheme val="minor"/>
      </rPr>
      <t>PE 540/2025</t>
    </r>
    <r>
      <rPr>
        <b/>
        <sz val="11"/>
        <rFont val="Calibri"/>
        <family val="2"/>
        <scheme val="minor"/>
      </rPr>
      <t xml:space="preserve">
</t>
    </r>
    <r>
      <rPr>
        <b/>
        <sz val="5"/>
        <rFont val="Calibri"/>
        <family val="2"/>
        <scheme val="minor"/>
      </rPr>
      <t xml:space="preserve">
</t>
    </r>
    <r>
      <rPr>
        <b/>
        <sz val="18"/>
        <rFont val="Calibri"/>
        <family val="2"/>
        <scheme val="minor"/>
      </rPr>
      <t>REGISTRO DE PREÇOS DE LOCAÇÃO DE BANHEIROS QUÍMICOS</t>
    </r>
    <r>
      <rPr>
        <b/>
        <sz val="11"/>
        <rFont val="Calibri"/>
        <family val="2"/>
        <scheme val="minor"/>
      </rPr>
      <t xml:space="preserve">
</t>
    </r>
    <r>
      <rPr>
        <b/>
        <sz val="5"/>
        <rFont val="Calibri"/>
        <family val="2"/>
        <scheme val="minor"/>
      </rPr>
      <t xml:space="preserve">
</t>
    </r>
    <r>
      <rPr>
        <b/>
        <sz val="14"/>
        <rFont val="Calibri"/>
        <family val="2"/>
        <scheme val="minor"/>
      </rPr>
      <t>Vigência da Ata: de 07/04/2026 a 07/04/2027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</si>
</sst>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5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3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 indent="1"/>
    </xf>
    <xf numFmtId="43" fontId="6" fillId="0" borderId="1" xfId="0" applyNumberFormat="1" applyFont="1" applyBorder="1" applyAlignment="1">
      <alignment horizontal="center" vertical="center"/>
    </xf>
    <xf numFmtId="43" fontId="6" fillId="0" borderId="1" xfId="0" applyNumberFormat="1" applyFont="1" applyBorder="1" applyAlignment="1">
      <alignment horizontal="center" vertical="center" wrapText="1"/>
    </xf>
    <xf numFmtId="43" fontId="2" fillId="2" borderId="1" xfId="0" applyNumberFormat="1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7"/>
  <sheetViews>
    <sheetView showGridLines="0" tabSelected="1" zoomScaleNormal="100" workbookViewId="0">
      <selection activeCell="C5" sqref="C5"/>
    </sheetView>
  </sheetViews>
  <sheetFormatPr defaultRowHeight="15" x14ac:dyDescent="0.25"/>
  <cols>
    <col min="1" max="1" width="2.85546875" style="2" customWidth="1"/>
    <col min="2" max="2" width="9.140625" style="2" customWidth="1"/>
    <col min="3" max="3" width="50.7109375" style="2" customWidth="1"/>
    <col min="4" max="4" width="18.7109375" style="2" customWidth="1"/>
    <col min="5" max="7" width="13.7109375" style="2" customWidth="1"/>
    <col min="8" max="8" width="17.7109375" style="2" customWidth="1"/>
    <col min="9" max="9" width="14.7109375" style="2" customWidth="1"/>
    <col min="10" max="10" width="13.28515625" style="2" bestFit="1" customWidth="1"/>
    <col min="11" max="11" width="9.5703125" style="2" bestFit="1" customWidth="1"/>
    <col min="12" max="12" width="13.85546875" style="2" bestFit="1" customWidth="1"/>
    <col min="13" max="13" width="13.28515625" style="2" bestFit="1" customWidth="1"/>
    <col min="14" max="14" width="9.85546875" style="2" bestFit="1" customWidth="1"/>
    <col min="15" max="15" width="13.28515625" style="2" bestFit="1" customWidth="1"/>
    <col min="16" max="16384" width="9.140625" style="2"/>
  </cols>
  <sheetData>
    <row r="2" spans="2:9" ht="90" customHeight="1" x14ac:dyDescent="0.25">
      <c r="B2" s="10" t="s">
        <v>17</v>
      </c>
      <c r="C2" s="11"/>
      <c r="D2" s="11"/>
      <c r="E2" s="11"/>
      <c r="F2" s="11"/>
      <c r="G2" s="11"/>
      <c r="H2" s="11"/>
      <c r="I2" s="12"/>
    </row>
    <row r="3" spans="2:9" ht="45" customHeight="1" x14ac:dyDescent="0.25">
      <c r="B3" s="3" t="s">
        <v>0</v>
      </c>
      <c r="C3" s="3" t="s">
        <v>1</v>
      </c>
      <c r="D3" s="3" t="s">
        <v>3</v>
      </c>
      <c r="E3" s="3" t="s">
        <v>2</v>
      </c>
      <c r="F3" s="3" t="s">
        <v>14</v>
      </c>
      <c r="G3" s="4" t="s">
        <v>4</v>
      </c>
      <c r="H3" s="4" t="s">
        <v>7</v>
      </c>
      <c r="I3" s="4" t="s">
        <v>5</v>
      </c>
    </row>
    <row r="4" spans="2:9" ht="45" customHeight="1" x14ac:dyDescent="0.25">
      <c r="B4" s="5">
        <v>1</v>
      </c>
      <c r="C4" s="6" t="s">
        <v>8</v>
      </c>
      <c r="D4" s="5" t="s">
        <v>9</v>
      </c>
      <c r="E4" s="1"/>
      <c r="F4" s="1"/>
      <c r="G4" s="7">
        <v>84</v>
      </c>
      <c r="H4" s="7">
        <f>ROUNDDOWN(G4/1,2)</f>
        <v>84</v>
      </c>
      <c r="I4" s="8">
        <f>IFERROR(IF(OR(F4="",ISNUMBER(F4)=FALSE),0,IF(F4&lt;0,"'Nº dias' não pode ser inferior a 0",IF(F4&gt;6,"'Nº dias' não pode ser superior a 6",E4*F4*G4))),0)</f>
        <v>0</v>
      </c>
    </row>
    <row r="5" spans="2:9" ht="45" customHeight="1" x14ac:dyDescent="0.25">
      <c r="B5" s="5">
        <v>2</v>
      </c>
      <c r="C5" s="6" t="s">
        <v>15</v>
      </c>
      <c r="D5" s="5" t="s">
        <v>9</v>
      </c>
      <c r="E5" s="1"/>
      <c r="F5" s="1"/>
      <c r="G5" s="7">
        <v>96</v>
      </c>
      <c r="H5" s="7">
        <f t="shared" ref="H5:H7" si="0">ROUNDDOWN(G5/1,2)</f>
        <v>96</v>
      </c>
      <c r="I5" s="8">
        <f t="shared" ref="I5:I7" si="1">IFERROR(IF(OR(F5="",ISNUMBER(F5)=FALSE),0,IF(F5&lt;0,"'Nº dias' não pode ser inferior a 0",IF(F5&gt;6,"'Nº dias' não pode ser superior a 6",E5*F5*G5))),0)</f>
        <v>0</v>
      </c>
    </row>
    <row r="6" spans="2:9" ht="45" customHeight="1" x14ac:dyDescent="0.25">
      <c r="B6" s="5">
        <v>3</v>
      </c>
      <c r="C6" s="6" t="s">
        <v>10</v>
      </c>
      <c r="D6" s="5" t="s">
        <v>9</v>
      </c>
      <c r="E6" s="1"/>
      <c r="F6" s="1"/>
      <c r="G6" s="7">
        <v>94</v>
      </c>
      <c r="H6" s="7">
        <f t="shared" si="0"/>
        <v>94</v>
      </c>
      <c r="I6" s="8">
        <f t="shared" si="1"/>
        <v>0</v>
      </c>
    </row>
    <row r="7" spans="2:9" ht="45" customHeight="1" x14ac:dyDescent="0.25">
      <c r="B7" s="5">
        <v>4</v>
      </c>
      <c r="C7" s="6" t="s">
        <v>11</v>
      </c>
      <c r="D7" s="5" t="s">
        <v>9</v>
      </c>
      <c r="E7" s="1"/>
      <c r="F7" s="1"/>
      <c r="G7" s="7">
        <v>123</v>
      </c>
      <c r="H7" s="7">
        <f t="shared" si="0"/>
        <v>123</v>
      </c>
      <c r="I7" s="8">
        <f t="shared" si="1"/>
        <v>0</v>
      </c>
    </row>
    <row r="8" spans="2:9" ht="45" customHeight="1" x14ac:dyDescent="0.25">
      <c r="B8" s="5">
        <v>5</v>
      </c>
      <c r="C8" s="6" t="s">
        <v>8</v>
      </c>
      <c r="D8" s="5" t="s">
        <v>12</v>
      </c>
      <c r="E8" s="1"/>
      <c r="F8" s="1"/>
      <c r="G8" s="7">
        <v>420</v>
      </c>
      <c r="H8" s="7">
        <f>ROUNDDOWN(G8/7,2)</f>
        <v>60</v>
      </c>
      <c r="I8" s="8">
        <f>IFERROR(IF(OR(F8="",ISNUMBER(F8)=FALSE),0,IF(F8&lt;7,"'Nº dias' não pode ser inferior a 7",IF(F8&gt;29,"'Nº dias' não pode ser superior a 29",E8*INT(F8/7)*G8+E8*(F8-7*INT(F8/7))*H8))),0)</f>
        <v>0</v>
      </c>
    </row>
    <row r="9" spans="2:9" ht="45" customHeight="1" x14ac:dyDescent="0.25">
      <c r="B9" s="5">
        <v>6</v>
      </c>
      <c r="C9" s="6" t="s">
        <v>15</v>
      </c>
      <c r="D9" s="5" t="s">
        <v>12</v>
      </c>
      <c r="E9" s="1"/>
      <c r="F9" s="1"/>
      <c r="G9" s="7">
        <v>434</v>
      </c>
      <c r="H9" s="7">
        <f t="shared" ref="H9:H11" si="2">ROUNDDOWN(G9/7,2)</f>
        <v>62</v>
      </c>
      <c r="I9" s="8">
        <f t="shared" ref="I9:I11" si="3">IFERROR(IF(OR(F9="",ISNUMBER(F9)=FALSE),0,IF(F9&lt;7,"'Nº dias' não pode ser inferior a 7",IF(F9&gt;29,"'Nº dias' não pode ser superior a 29",E9*INT(F9/7)*G9+E9*(F9-7*INT(F9/7))*H9))),0)</f>
        <v>0</v>
      </c>
    </row>
    <row r="10" spans="2:9" ht="45" customHeight="1" x14ac:dyDescent="0.25">
      <c r="B10" s="5">
        <v>7</v>
      </c>
      <c r="C10" s="6" t="s">
        <v>10</v>
      </c>
      <c r="D10" s="5" t="s">
        <v>12</v>
      </c>
      <c r="E10" s="1"/>
      <c r="F10" s="1"/>
      <c r="G10" s="7">
        <v>448</v>
      </c>
      <c r="H10" s="7">
        <f t="shared" si="2"/>
        <v>64</v>
      </c>
      <c r="I10" s="8">
        <f t="shared" si="3"/>
        <v>0</v>
      </c>
    </row>
    <row r="11" spans="2:9" ht="45" customHeight="1" x14ac:dyDescent="0.25">
      <c r="B11" s="5">
        <v>8</v>
      </c>
      <c r="C11" s="6" t="s">
        <v>11</v>
      </c>
      <c r="D11" s="5" t="s">
        <v>12</v>
      </c>
      <c r="E11" s="1"/>
      <c r="F11" s="1"/>
      <c r="G11" s="7">
        <v>490</v>
      </c>
      <c r="H11" s="7">
        <f t="shared" si="2"/>
        <v>70</v>
      </c>
      <c r="I11" s="8">
        <f t="shared" si="3"/>
        <v>0</v>
      </c>
    </row>
    <row r="12" spans="2:9" ht="45" customHeight="1" x14ac:dyDescent="0.25">
      <c r="B12" s="5">
        <v>9</v>
      </c>
      <c r="C12" s="6" t="s">
        <v>8</v>
      </c>
      <c r="D12" s="5" t="s">
        <v>13</v>
      </c>
      <c r="E12" s="1"/>
      <c r="F12" s="1"/>
      <c r="G12" s="7">
        <v>1590</v>
      </c>
      <c r="H12" s="7">
        <f>ROUNDDOWN(G12/30,2)</f>
        <v>53</v>
      </c>
      <c r="I12" s="8">
        <f>IFERROR(IF(OR(F12="",ISNUMBER(F12)=FALSE),0,IF(F12&lt;30,"'Nº dias' não pode ser inferior a 30",E12*INT(F12/30)*G12+E12*(F12-30*INT(F12/30))*H12)),0)</f>
        <v>0</v>
      </c>
    </row>
    <row r="13" spans="2:9" ht="45" customHeight="1" x14ac:dyDescent="0.25">
      <c r="B13" s="5">
        <v>10</v>
      </c>
      <c r="C13" s="6" t="s">
        <v>15</v>
      </c>
      <c r="D13" s="5" t="s">
        <v>13</v>
      </c>
      <c r="E13" s="1"/>
      <c r="F13" s="1"/>
      <c r="G13" s="7">
        <v>1650</v>
      </c>
      <c r="H13" s="7">
        <f t="shared" ref="H13:H16" si="4">ROUNDDOWN(G13/30,2)</f>
        <v>55</v>
      </c>
      <c r="I13" s="8">
        <f t="shared" ref="I13:I16" si="5">IFERROR(IF(OR(F13="",ISNUMBER(F13)=FALSE),0,IF(F13&lt;30,"'Nº dias' não pode ser inferior a 30",E13*INT(F13/30)*G13+E13*(F13-30*INT(F13/30))*H13)),0)</f>
        <v>0</v>
      </c>
    </row>
    <row r="14" spans="2:9" ht="45" customHeight="1" x14ac:dyDescent="0.25">
      <c r="B14" s="5">
        <v>11</v>
      </c>
      <c r="C14" s="6" t="s">
        <v>10</v>
      </c>
      <c r="D14" s="5" t="s">
        <v>13</v>
      </c>
      <c r="E14" s="1"/>
      <c r="F14" s="1"/>
      <c r="G14" s="7">
        <v>1680</v>
      </c>
      <c r="H14" s="7">
        <f t="shared" si="4"/>
        <v>56</v>
      </c>
      <c r="I14" s="8">
        <f t="shared" si="5"/>
        <v>0</v>
      </c>
    </row>
    <row r="15" spans="2:9" ht="45" customHeight="1" x14ac:dyDescent="0.25">
      <c r="B15" s="5">
        <v>12</v>
      </c>
      <c r="C15" s="6" t="s">
        <v>11</v>
      </c>
      <c r="D15" s="5" t="s">
        <v>13</v>
      </c>
      <c r="E15" s="1"/>
      <c r="F15" s="1"/>
      <c r="G15" s="7">
        <v>1950</v>
      </c>
      <c r="H15" s="7">
        <f t="shared" si="4"/>
        <v>65</v>
      </c>
      <c r="I15" s="8">
        <f t="shared" si="5"/>
        <v>0</v>
      </c>
    </row>
    <row r="16" spans="2:9" ht="45" customHeight="1" x14ac:dyDescent="0.25">
      <c r="B16" s="5">
        <v>13</v>
      </c>
      <c r="C16" s="6" t="s">
        <v>16</v>
      </c>
      <c r="D16" s="5" t="s">
        <v>13</v>
      </c>
      <c r="E16" s="1"/>
      <c r="F16" s="1"/>
      <c r="G16" s="7">
        <v>1710</v>
      </c>
      <c r="H16" s="7">
        <f t="shared" si="4"/>
        <v>57</v>
      </c>
      <c r="I16" s="8">
        <f t="shared" si="5"/>
        <v>0</v>
      </c>
    </row>
    <row r="17" spans="2:9" ht="45" customHeight="1" x14ac:dyDescent="0.25">
      <c r="B17" s="15"/>
      <c r="C17" s="16"/>
      <c r="D17" s="16"/>
      <c r="E17" s="16"/>
      <c r="F17" s="17"/>
      <c r="G17" s="13" t="s">
        <v>6</v>
      </c>
      <c r="H17" s="14"/>
      <c r="I17" s="9">
        <f>SUM(I4:I16)</f>
        <v>0</v>
      </c>
    </row>
  </sheetData>
  <sheetProtection algorithmName="SHA-512" hashValue="urbYlfErlErDqR9cHIOjWBDAdvstBlH5QfuYa3OBtaPmCR2E/j624V+cgFmkTu1waDi9932z3Wco4h+I06GMug==" saltValue="0JU79dB6tRteRdObJC4pKw==" spinCount="100000" sheet="1" objects="1" scenarios="1"/>
  <mergeCells count="3">
    <mergeCell ref="B2:I2"/>
    <mergeCell ref="G17:H17"/>
    <mergeCell ref="B17:F17"/>
  </mergeCells>
  <conditionalFormatting sqref="I4:I16">
    <cfRule type="containsText" dxfId="0" priority="1" operator="containsText" text="não">
      <formula>NOT(ISERROR(SEARCH("não",I4)))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 540.2025</vt:lpstr>
    </vt:vector>
  </TitlesOfParts>
  <Company>EPTC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Borges Adolpho</dc:creator>
  <cp:lastModifiedBy>Douglas Hrymalak Von Saltiel</cp:lastModifiedBy>
  <cp:lastPrinted>2024-12-03T21:13:41Z</cp:lastPrinted>
  <dcterms:created xsi:type="dcterms:W3CDTF">2023-11-29T18:04:40Z</dcterms:created>
  <dcterms:modified xsi:type="dcterms:W3CDTF">2026-04-07T13:48:53Z</dcterms:modified>
</cp:coreProperties>
</file>